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ontrol" sheetId="2" state="visible" r:id="rId2"/>
    <sheet xmlns:r="http://schemas.openxmlformats.org/officeDocument/2006/relationships" name="All Records" sheetId="3" state="visible" r:id="rId3"/>
    <sheet xmlns:r="http://schemas.openxmlformats.org/officeDocument/2006/relationships" name="Current Loans" sheetId="4" state="visible" r:id="rId4"/>
    <sheet xmlns:r="http://schemas.openxmlformats.org/officeDocument/2006/relationships" name="Overdue Loans" sheetId="5" state="visible" r:id="rId5"/>
    <sheet xmlns:r="http://schemas.openxmlformats.org/officeDocument/2006/relationships" name="Year 12 Loans" sheetId="6" state="visible" r:id="rId6"/>
    <sheet xmlns:r="http://schemas.openxmlformats.org/officeDocument/2006/relationships" name="Damaged or Follow Up" sheetId="7" state="visible" r:id="rId7"/>
    <sheet xmlns:r="http://schemas.openxmlformats.org/officeDocument/2006/relationships" name="Weekly Loan Summary" sheetId="8" state="visible" r:id="rId8"/>
    <sheet xmlns:r="http://schemas.openxmlformats.org/officeDocument/2006/relationships" name="Replacement Cost Review" sheetId="9" state="visible" r:id="rId9"/>
    <sheet xmlns:r="http://schemas.openxmlformats.org/officeDocument/2006/relationships" name="Dashboard" sheetId="10" state="visible" r:id="rId10"/>
    <sheet xmlns:r="http://schemas.openxmlformats.org/officeDocument/2006/relationships" name="Interface Test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6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44546A"/>
    </font>
    <font>
      <b val="1"/>
      <color rgb="000B3D66"/>
      <sz val="14"/>
    </font>
    <font>
      <b val="1"/>
      <color rgb="00FFFFFF"/>
    </font>
    <font>
      <name val="Aptos"/>
      <sz val="11"/>
    </font>
  </fonts>
  <fills count="4">
    <fill>
      <patternFill/>
    </fill>
    <fill>
      <patternFill patternType="gray125"/>
    </fill>
    <fill>
      <patternFill patternType="solid">
        <fgColor rgb="000B3D66"/>
      </patternFill>
    </fill>
    <fill>
      <patternFill patternType="solid">
        <fgColor rgb="00EAF3FB"/>
      </patternFill>
    </fill>
  </fills>
  <borders count="2">
    <border>
      <left/>
      <right/>
      <top/>
      <bottom/>
      <diagonal/>
    </border>
    <border>
      <bottom style="thin">
        <color rgb="00D9E2E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164" fontId="5" fillId="0" borderId="0" applyAlignment="1" pivotButton="0" quotePrefix="0" xfId="0">
      <alignment vertical="top" wrapText="1"/>
    </xf>
    <xf numFmtId="165" fontId="5" fillId="0" borderId="0" applyAlignment="1" pivotButton="0" quotePrefix="0" xfId="0">
      <alignment vertical="top" wrapText="1"/>
    </xf>
    <xf numFmtId="0" fontId="5" fillId="3" borderId="0" applyAlignment="1" pivotButton="0" quotePrefix="0" xfId="0">
      <alignment vertical="top" wrapText="1"/>
    </xf>
    <xf numFmtId="165" fontId="5" fillId="3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CE4E4"/>
        </patternFill>
      </fill>
    </dxf>
    <dxf>
      <fill>
        <patternFill patternType="solid">
          <fgColor rgb="00DDF4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Loans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'Dashboard'!$D$5:$D$12</f>
            </numRef>
          </cat>
          <val>
            <numRef>
              <f>'Dashboard'!$E$5:$E$12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Loans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46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WorkbookSteps" displayName="WorkbookSteps" ref="A4:B8" headerRowCount="1">
  <autoFilter ref="A4:B8"/>
  <tableColumns count="2">
    <tableColumn id="1" name="Step"/>
    <tableColumn id="2" name="Instructio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InterfaceTest" displayName="InterfaceTest" ref="A4:D9" headerRowCount="1">
  <autoFilter ref="A4:D9"/>
  <tableColumns count="4">
    <tableColumn id="1" name="Task for tester"/>
    <tableColumn id="2" name="Expected path"/>
    <tableColumn id="3" name="Pass?"/>
    <tableColumn id="4" name="Improvement mad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ontrolValues" displayName="ControlValues" ref="A4:C9" headerRowCount="1">
  <autoFilter ref="A4:C9"/>
  <tableColumns count="3">
    <tableColumn id="1" name="Setting"/>
    <tableColumn id="2" name="Value"/>
    <tableColumn id="3" name="Purpo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Week2LoanRecords" displayName="Week2LoanRecords" ref="A4:P16" headerRowCount="1">
  <autoFilter ref="A4:P16"/>
  <tableColumns count="16">
    <tableColumn id="1" name="LoanID"/>
    <tableColumn id="2" name="ItemName"/>
    <tableColumn id="3" name="Category"/>
    <tableColumn id="4" name="BorrowerName"/>
    <tableColumn id="5" name="YearLevel"/>
    <tableColumn id="6" name="DateBorrowed"/>
    <tableColumn id="7" name="DueDate"/>
    <tableColumn id="8" name="Returned"/>
    <tableColumn id="9" name="DateReturned"/>
    <tableColumn id="10" name="ConditionOut"/>
    <tableColumn id="11" name="ConditionIn"/>
    <tableColumn id="12" name="ReplacementCost"/>
    <tableColumn id="13" name="Notes"/>
    <tableColumn id="14" name="Status"/>
    <tableColumn id="15" name="DaysOverdue"/>
    <tableColumn id="16" name="NeedsFollowUp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CurrentLoans" displayName="CurrentLoans" ref="A4:H12" headerRowCount="1">
  <autoFilter ref="A4:H12"/>
  <tableColumns count="8">
    <tableColumn id="1" name="LoanID"/>
    <tableColumn id="2" name="ItemName"/>
    <tableColumn id="3" name="BorrowerName"/>
    <tableColumn id="4" name="YearLevel"/>
    <tableColumn id="5" name="DueDate"/>
    <tableColumn id="6" name="Status"/>
    <tableColumn id="7" name="DaysOverdue"/>
    <tableColumn id="8" name="Note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OverdueLoans" displayName="OverdueLoans" ref="A4:G6" headerRowCount="1">
  <autoFilter ref="A4:G6"/>
  <tableColumns count="7">
    <tableColumn id="1" name="LoanID"/>
    <tableColumn id="2" name="ItemName"/>
    <tableColumn id="3" name="BorrowerName"/>
    <tableColumn id="4" name="YearLevel"/>
    <tableColumn id="5" name="DueDate"/>
    <tableColumn id="6" name="DaysOverdue"/>
    <tableColumn id="7" name="Note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Year12Loans" displayName="Year12Loans" ref="A4:G10" headerRowCount="1">
  <autoFilter ref="A4:G10"/>
  <tableColumns count="7">
    <tableColumn id="1" name="LoanID"/>
    <tableColumn id="2" name="ItemName"/>
    <tableColumn id="3" name="BorrowerName"/>
    <tableColumn id="4" name="DueDate"/>
    <tableColumn id="5" name="Returned"/>
    <tableColumn id="6" name="Status"/>
    <tableColumn id="7" name="Not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amagedFollowUp" displayName="DamagedFollowUp" ref="A4:G7" headerRowCount="1">
  <autoFilter ref="A4:G7"/>
  <tableColumns count="7">
    <tableColumn id="1" name="LoanID"/>
    <tableColumn id="2" name="ItemName"/>
    <tableColumn id="3" name="BorrowerName"/>
    <tableColumn id="4" name="ConditionOut"/>
    <tableColumn id="5" name="ConditionIn"/>
    <tableColumn id="6" name="ReplacementCost"/>
    <tableColumn id="7" name="Not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WeeklyLoanSummary" displayName="WeeklyLoanSummary" ref="A4:E12" headerRowCount="1">
  <autoFilter ref="A4:E12"/>
  <tableColumns count="5">
    <tableColumn id="1" name="Category"/>
    <tableColumn id="2" name="Total Loans"/>
    <tableColumn id="3" name="Current/Overdue"/>
    <tableColumn id="4" name="Returned"/>
    <tableColumn id="5" name="Replacement Valu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ReplacementCostReview" displayName="ReplacementCostReview" ref="A4:H11" headerRowCount="1">
  <autoFilter ref="A4:H11"/>
  <tableColumns count="8">
    <tableColumn id="1" name="LoanID"/>
    <tableColumn id="2" name="ItemName"/>
    <tableColumn id="3" name="Category"/>
    <tableColumn id="4" name="BorrowerName"/>
    <tableColumn id="5" name="ConditionIn"/>
    <tableColumn id="6" name="ReplacementCost"/>
    <tableColumn id="7" name="NeedsFollowUp"/>
    <tableColumn id="8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1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Week 2 Example: Query Views, Reports and Interface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Use saved views to answer database questions and make the database easier for users.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Step</t>
        </is>
      </c>
      <c r="B4" s="3" t="inlineStr">
        <is>
          <t>Instruction</t>
        </is>
      </c>
      <c r="C4" s="2" t="n"/>
      <c r="D4" s="2" t="n"/>
      <c r="E4" s="2" t="n"/>
      <c r="F4" s="2" t="n"/>
      <c r="G4" s="2" t="n"/>
      <c r="H4" s="2" t="n"/>
    </row>
    <row r="5">
      <c r="A5" s="2" t="n">
        <v>1</v>
      </c>
      <c r="B5" s="2" t="inlineStr">
        <is>
          <t>Compare All Records with the filtered query-view sheets.</t>
        </is>
      </c>
      <c r="C5" s="2" t="n"/>
      <c r="D5" s="2" t="n"/>
      <c r="E5" s="2" t="n"/>
      <c r="F5" s="2" t="n"/>
      <c r="G5" s="2" t="n"/>
      <c r="H5" s="2" t="n"/>
    </row>
    <row r="6">
      <c r="A6" s="2" t="n">
        <v>2</v>
      </c>
      <c r="B6" s="2" t="inlineStr">
        <is>
          <t>Notice each view has a clear purpose, visible columns and sort/filter logic.</t>
        </is>
      </c>
      <c r="C6" s="2" t="n"/>
      <c r="D6" s="2" t="n"/>
      <c r="E6" s="2" t="n"/>
      <c r="F6" s="2" t="n"/>
      <c r="G6" s="2" t="n"/>
      <c r="H6" s="2" t="n"/>
    </row>
    <row r="7">
      <c r="A7" s="2" t="n">
        <v>3</v>
      </c>
      <c r="B7" s="2" t="inlineStr">
        <is>
          <t>Use Weekly Loan Summary and Replacement Cost Review as report-style view examples.</t>
        </is>
      </c>
      <c r="C7" s="2" t="n"/>
      <c r="D7" s="2" t="n"/>
      <c r="E7" s="2" t="n"/>
      <c r="F7" s="2" t="n"/>
      <c r="G7" s="2" t="n"/>
      <c r="H7" s="2" t="n"/>
    </row>
    <row r="8">
      <c r="A8" s="2" t="n">
        <v>4</v>
      </c>
      <c r="B8" s="2" t="inlineStr">
        <is>
          <t>Use Interface Test to model peer usability testing.</t>
        </is>
      </c>
      <c r="C8" s="2" t="n"/>
      <c r="D8" s="2" t="n"/>
      <c r="E8" s="2" t="n"/>
      <c r="F8" s="2" t="n"/>
      <c r="G8" s="2" t="n"/>
      <c r="H8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Week 2 Dashboard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Example summary that supports report-style thinking before students create Microsoft Lists views.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Metric</t>
        </is>
      </c>
      <c r="B4" s="3" t="inlineStr">
        <is>
          <t>Formula / value</t>
        </is>
      </c>
      <c r="C4" s="2" t="n"/>
      <c r="D4" s="3" t="inlineStr">
        <is>
          <t>Category</t>
        </is>
      </c>
      <c r="E4" s="3" t="inlineStr">
        <is>
          <t>Count</t>
        </is>
      </c>
      <c r="F4" s="2" t="n"/>
      <c r="G4" s="2" t="n"/>
      <c r="H4" s="2" t="n"/>
    </row>
    <row r="5">
      <c r="A5" s="2" t="inlineStr">
        <is>
          <t>Total loans</t>
        </is>
      </c>
      <c r="B5" s="6" t="n">
        <v>12</v>
      </c>
      <c r="C5" s="2" t="n"/>
      <c r="D5" s="2" t="inlineStr">
        <is>
          <t>Accessory</t>
        </is>
      </c>
      <c r="E5" s="2">
        <f>COUNTIF('All Records'!C5:C16,D5)</f>
        <v/>
      </c>
      <c r="F5" s="2" t="n"/>
      <c r="G5" s="2" t="n"/>
      <c r="H5" s="2" t="n"/>
    </row>
    <row r="6">
      <c r="A6" s="2" t="inlineStr">
        <is>
          <t>Current loans</t>
        </is>
      </c>
      <c r="B6" s="6">
        <f>COUNTIF('All Records'!N5:N16,"Current")</f>
        <v/>
      </c>
      <c r="C6" s="2" t="n"/>
      <c r="D6" s="2" t="inlineStr">
        <is>
          <t>Adapter</t>
        </is>
      </c>
      <c r="E6" s="2">
        <f>COUNTIF('All Records'!C5:C16,D6)</f>
        <v/>
      </c>
      <c r="F6" s="2" t="n"/>
      <c r="G6" s="2" t="n"/>
      <c r="H6" s="2" t="n"/>
    </row>
    <row r="7">
      <c r="A7" s="2" t="inlineStr">
        <is>
          <t>Overdue loans</t>
        </is>
      </c>
      <c r="B7" s="6">
        <f>COUNTIF('All Records'!N5:N16,"Overdue")</f>
        <v/>
      </c>
      <c r="C7" s="2" t="n"/>
      <c r="D7" s="2" t="inlineStr">
        <is>
          <t>Audio</t>
        </is>
      </c>
      <c r="E7" s="2">
        <f>COUNTIF('All Records'!C5:C16,D7)</f>
        <v/>
      </c>
      <c r="F7" s="2" t="n"/>
      <c r="G7" s="2" t="n"/>
      <c r="H7" s="2" t="n"/>
    </row>
    <row r="8">
      <c r="A8" s="2" t="inlineStr">
        <is>
          <t>Returned loans</t>
        </is>
      </c>
      <c r="B8" s="6">
        <f>COUNTIF('All Records'!N5:N16,"Returned")</f>
        <v/>
      </c>
      <c r="C8" s="2" t="n"/>
      <c r="D8" s="2" t="inlineStr">
        <is>
          <t>Cable</t>
        </is>
      </c>
      <c r="E8" s="2">
        <f>COUNTIF('All Records'!C5:C16,D8)</f>
        <v/>
      </c>
      <c r="F8" s="2" t="n"/>
      <c r="G8" s="2" t="n"/>
      <c r="H8" s="2" t="n"/>
    </row>
    <row r="9">
      <c r="A9" s="2" t="inlineStr">
        <is>
          <t>Follow-up records</t>
        </is>
      </c>
      <c r="B9" s="6">
        <f>COUNTIF('All Records'!P5:P16,"Yes")</f>
        <v/>
      </c>
      <c r="C9" s="2" t="n"/>
      <c r="D9" s="2" t="inlineStr">
        <is>
          <t>Camera</t>
        </is>
      </c>
      <c r="E9" s="2">
        <f>COUNTIF('All Records'!C5:C16,D9)</f>
        <v/>
      </c>
      <c r="F9" s="2" t="n"/>
      <c r="G9" s="2" t="n"/>
      <c r="H9" s="2" t="n"/>
    </row>
    <row r="10">
      <c r="A10" s="2" t="inlineStr">
        <is>
          <t>Replacement value</t>
        </is>
      </c>
      <c r="B10" s="7">
        <f>SUM('All Records'!L5:L16)</f>
        <v/>
      </c>
      <c r="C10" s="2" t="n"/>
      <c r="D10" s="2" t="inlineStr">
        <is>
          <t>Charger</t>
        </is>
      </c>
      <c r="E10" s="2">
        <f>COUNTIF('All Records'!C5:C16,D10)</f>
        <v/>
      </c>
      <c r="F10" s="2" t="n"/>
      <c r="G10" s="2" t="n"/>
      <c r="H10" s="2" t="n"/>
    </row>
    <row r="11">
      <c r="A11" s="2" t="n"/>
      <c r="B11" s="2" t="n"/>
      <c r="C11" s="2" t="n"/>
      <c r="D11" s="2" t="inlineStr">
        <is>
          <t>Keyboard</t>
        </is>
      </c>
      <c r="E11" s="2">
        <f>COUNTIF('All Records'!C5:C16,D11)</f>
        <v/>
      </c>
      <c r="F11" s="2" t="n"/>
      <c r="G11" s="2" t="n"/>
      <c r="H11" s="2" t="n"/>
    </row>
    <row r="12">
      <c r="A12" s="2" t="n"/>
      <c r="B12" s="2" t="n"/>
      <c r="C12" s="2" t="n"/>
      <c r="D12" s="2" t="inlineStr">
        <is>
          <t>Tablet</t>
        </is>
      </c>
      <c r="E12" s="2">
        <f>COUNTIF('All Records'!C5:C16,D12)</f>
        <v/>
      </c>
      <c r="F12" s="2" t="n"/>
      <c r="G12" s="2" t="n"/>
      <c r="H12" s="2" t="n"/>
    </row>
  </sheetData>
  <mergeCells count="2">
    <mergeCell ref="A2:H2"/>
    <mergeCell ref="A1:H1"/>
  </mergeCells>
  <pageMargins left="0.3" right="0.3" top="0.5" bottom="0.5" header="0.5" footer="0.5"/>
  <pageSetup fitToHeight="0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Interface Test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Peer test script for checking whether the database is usable.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Task for tester</t>
        </is>
      </c>
      <c r="B4" s="3" t="inlineStr">
        <is>
          <t>Expected path</t>
        </is>
      </c>
      <c r="C4" s="3" t="inlineStr">
        <is>
          <t>Pass?</t>
        </is>
      </c>
      <c r="D4" s="3" t="inlineStr">
        <is>
          <t>Improvement made</t>
        </is>
      </c>
      <c r="E4" s="2" t="n"/>
      <c r="F4" s="2" t="n"/>
      <c r="G4" s="2" t="n"/>
      <c r="H4" s="2" t="n"/>
    </row>
    <row r="5">
      <c r="A5" s="2" t="inlineStr">
        <is>
          <t>Find all items still out.</t>
        </is>
      </c>
      <c r="B5" s="2" t="inlineStr">
        <is>
          <t>Open Current Loans view.</t>
        </is>
      </c>
      <c r="C5" s="2" t="inlineStr"/>
      <c r="D5" s="2" t="inlineStr"/>
      <c r="E5" s="2" t="n"/>
      <c r="F5" s="2" t="n"/>
      <c r="G5" s="2" t="n"/>
      <c r="H5" s="2" t="n"/>
    </row>
    <row r="6">
      <c r="A6" s="2" t="inlineStr">
        <is>
          <t>Find overdue loans.</t>
        </is>
      </c>
      <c r="B6" s="2" t="inlineStr">
        <is>
          <t>Open Overdue Loans view and check DaysOverdue.</t>
        </is>
      </c>
      <c r="C6" s="2" t="inlineStr"/>
      <c r="D6" s="2" t="inlineStr"/>
      <c r="E6" s="2" t="n"/>
      <c r="F6" s="2" t="n"/>
      <c r="G6" s="2" t="n"/>
      <c r="H6" s="2" t="n"/>
    </row>
    <row r="7">
      <c r="A7" s="2" t="inlineStr">
        <is>
          <t>Find Year 12 borrowers.</t>
        </is>
      </c>
      <c r="B7" s="2" t="inlineStr">
        <is>
          <t>Open Year 12 Loans view.</t>
        </is>
      </c>
      <c r="C7" s="2" t="inlineStr"/>
      <c r="D7" s="2" t="inlineStr"/>
      <c r="E7" s="2" t="n"/>
      <c r="F7" s="2" t="n"/>
      <c r="G7" s="2" t="n"/>
      <c r="H7" s="2" t="n"/>
    </row>
    <row r="8">
      <c r="A8" s="2" t="inlineStr">
        <is>
          <t>Find damaged or follow-up items.</t>
        </is>
      </c>
      <c r="B8" s="2" t="inlineStr">
        <is>
          <t>Open Damaged or Follow Up view.</t>
        </is>
      </c>
      <c r="C8" s="2" t="inlineStr"/>
      <c r="D8" s="2" t="inlineStr"/>
      <c r="E8" s="2" t="n"/>
      <c r="F8" s="2" t="n"/>
      <c r="G8" s="2" t="n"/>
      <c r="H8" s="2" t="n"/>
    </row>
    <row r="9">
      <c r="A9" s="2" t="inlineStr">
        <is>
          <t>Enter one new loan record.</t>
        </is>
      </c>
      <c r="B9" s="2" t="inlineStr">
        <is>
          <t>Use New item form; check field order.</t>
        </is>
      </c>
      <c r="C9" s="2" t="inlineStr"/>
      <c r="D9" s="2" t="inlineStr"/>
      <c r="E9" s="2" t="n"/>
      <c r="F9" s="2" t="n"/>
      <c r="G9" s="2" t="n"/>
      <c r="H9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Task 3 Equipment Loans Examples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Control values used by formulas in the example workbooks.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Setting</t>
        </is>
      </c>
      <c r="B4" s="3" t="inlineStr">
        <is>
          <t>Value</t>
        </is>
      </c>
      <c r="C4" s="3" t="inlineStr">
        <is>
          <t>Purpose</t>
        </is>
      </c>
      <c r="D4" s="2" t="n"/>
      <c r="E4" s="2" t="n"/>
      <c r="F4" s="2" t="n"/>
      <c r="G4" s="2" t="n"/>
      <c r="H4" s="2" t="n"/>
    </row>
    <row r="5">
      <c r="A5" s="2" t="inlineStr">
        <is>
          <t>As at date</t>
        </is>
      </c>
      <c r="B5" s="4" t="n">
        <v>46181</v>
      </c>
      <c r="C5" s="2" t="inlineStr">
        <is>
          <t>Used to demonstrate current and overdue loan status.</t>
        </is>
      </c>
      <c r="D5" s="2" t="n"/>
      <c r="E5" s="2" t="n"/>
      <c r="F5" s="2" t="n"/>
      <c r="G5" s="2" t="n"/>
      <c r="H5" s="2" t="n"/>
    </row>
    <row r="6">
      <c r="A6" s="2" t="inlineStr">
        <is>
          <t>Primary key format</t>
        </is>
      </c>
      <c r="B6" s="2" t="inlineStr">
        <is>
          <t>LOAN-001</t>
        </is>
      </c>
      <c r="C6" s="2" t="inlineStr">
        <is>
          <t>LoanID values must be unique and stable.</t>
        </is>
      </c>
      <c r="D6" s="2" t="n"/>
      <c r="E6" s="2" t="n"/>
      <c r="F6" s="2" t="n"/>
      <c r="G6" s="2" t="n"/>
      <c r="H6" s="2" t="n"/>
    </row>
    <row r="7">
      <c r="A7" s="2" t="inlineStr">
        <is>
          <t>Database table equivalent</t>
        </is>
      </c>
      <c r="B7" s="2" t="inlineStr">
        <is>
          <t>Microsoft List</t>
        </is>
      </c>
      <c r="C7" s="2" t="inlineStr">
        <is>
          <t>A single list is used as the single-table database.</t>
        </is>
      </c>
      <c r="D7" s="2" t="n"/>
      <c r="E7" s="2" t="n"/>
      <c r="F7" s="2" t="n"/>
      <c r="G7" s="2" t="n"/>
      <c r="H7" s="2" t="n"/>
    </row>
    <row r="8">
      <c r="A8" s="2" t="inlineStr">
        <is>
          <t>Query equivalent</t>
        </is>
      </c>
      <c r="B8" s="2" t="inlineStr">
        <is>
          <t>Saved view</t>
        </is>
      </c>
      <c r="C8" s="2" t="inlineStr">
        <is>
          <t>Filtered, sorted or grouped list views answer user questions.</t>
        </is>
      </c>
      <c r="D8" s="2" t="n"/>
      <c r="E8" s="2" t="n"/>
      <c r="F8" s="2" t="n"/>
      <c r="G8" s="2" t="n"/>
      <c r="H8" s="2" t="n"/>
    </row>
    <row r="9">
      <c r="A9" s="2" t="inlineStr">
        <is>
          <t>Report equivalent</t>
        </is>
      </c>
      <c r="B9" s="2" t="inlineStr">
        <is>
          <t>Report-style saved view</t>
        </is>
      </c>
      <c r="C9" s="2" t="inlineStr">
        <is>
          <t>Narrow, readable view designed for evidence or print/PDF.</t>
        </is>
      </c>
      <c r="D9" s="2" t="n"/>
      <c r="E9" s="2" t="n"/>
      <c r="F9" s="2" t="n"/>
      <c r="G9" s="2" t="n"/>
      <c r="H9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P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All Records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2" t="inlineStr">
        <is>
          <t>Full data table with helper columns used to model saved views.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Category</t>
        </is>
      </c>
      <c r="D4" s="3" t="inlineStr">
        <is>
          <t>BorrowerName</t>
        </is>
      </c>
      <c r="E4" s="3" t="inlineStr">
        <is>
          <t>YearLevel</t>
        </is>
      </c>
      <c r="F4" s="3" t="inlineStr">
        <is>
          <t>DateBorrowed</t>
        </is>
      </c>
      <c r="G4" s="3" t="inlineStr">
        <is>
          <t>DueDate</t>
        </is>
      </c>
      <c r="H4" s="3" t="inlineStr">
        <is>
          <t>Returned</t>
        </is>
      </c>
      <c r="I4" s="3" t="inlineStr">
        <is>
          <t>DateReturned</t>
        </is>
      </c>
      <c r="J4" s="3" t="inlineStr">
        <is>
          <t>ConditionOut</t>
        </is>
      </c>
      <c r="K4" s="3" t="inlineStr">
        <is>
          <t>ConditionIn</t>
        </is>
      </c>
      <c r="L4" s="3" t="inlineStr">
        <is>
          <t>ReplacementCost</t>
        </is>
      </c>
      <c r="M4" s="3" t="inlineStr">
        <is>
          <t>Notes</t>
        </is>
      </c>
      <c r="N4" s="3" t="inlineStr">
        <is>
          <t>Status</t>
        </is>
      </c>
      <c r="O4" s="3" t="inlineStr">
        <is>
          <t>DaysOverdue</t>
        </is>
      </c>
      <c r="P4" s="3" t="inlineStr">
        <is>
          <t>NeedsFollowUp</t>
        </is>
      </c>
    </row>
    <row r="5">
      <c r="A5" s="2" t="inlineStr">
        <is>
          <t>LOAN-001</t>
        </is>
      </c>
      <c r="B5" s="2" t="inlineStr">
        <is>
          <t>Canon DSLR Camera</t>
        </is>
      </c>
      <c r="C5" s="2" t="inlineStr">
        <is>
          <t>Camera</t>
        </is>
      </c>
      <c r="D5" s="2" t="inlineStr">
        <is>
          <t>Mia Harper</t>
        </is>
      </c>
      <c r="E5" s="2" t="n">
        <v>12</v>
      </c>
      <c r="F5" s="4" t="n">
        <v>46175</v>
      </c>
      <c r="G5" s="4" t="n">
        <v>46182</v>
      </c>
      <c r="H5" s="2" t="inlineStr">
        <is>
          <t>No</t>
        </is>
      </c>
      <c r="I5" s="2" t="n"/>
      <c r="J5" s="2" t="inlineStr">
        <is>
          <t>Good</t>
        </is>
      </c>
      <c r="K5" s="2" t="n"/>
      <c r="L5" s="5" t="n">
        <v>850</v>
      </c>
      <c r="M5" s="2" t="inlineStr">
        <is>
          <t>Photography project</t>
        </is>
      </c>
      <c r="N5" s="2">
        <f>IF(H5="Yes","Returned",IF(G5&lt;Control!$B$3,"Overdue","Current"))</f>
        <v/>
      </c>
      <c r="O5" s="2">
        <f>IF(H5="No",MAX(0,Control!$B$3-G5),0)</f>
        <v/>
      </c>
      <c r="P5" s="2">
        <f>IF(OR(K5="Damaged",ISNUMBER(SEARCH("follow-up",M5)),ISNUMBER(SEARCH("loose",M5)),ISNUMBER(SEARCH("split",M5))),"Yes","No")</f>
        <v/>
      </c>
    </row>
    <row r="6">
      <c r="A6" s="2" t="inlineStr">
        <is>
          <t>LOAN-002</t>
        </is>
      </c>
      <c r="B6" s="2" t="inlineStr">
        <is>
          <t>USB-C Charger</t>
        </is>
      </c>
      <c r="C6" s="2" t="inlineStr">
        <is>
          <t>Charger</t>
        </is>
      </c>
      <c r="D6" s="2" t="inlineStr">
        <is>
          <t>Noah Singh</t>
        </is>
      </c>
      <c r="E6" s="2" t="n">
        <v>11</v>
      </c>
      <c r="F6" s="4" t="n">
        <v>46175</v>
      </c>
      <c r="G6" s="4" t="n">
        <v>46178</v>
      </c>
      <c r="H6" s="2" t="inlineStr">
        <is>
          <t>No</t>
        </is>
      </c>
      <c r="I6" s="2" t="n"/>
      <c r="J6" s="2" t="inlineStr">
        <is>
          <t>Good</t>
        </is>
      </c>
      <c r="K6" s="2" t="n"/>
      <c r="L6" s="5" t="n">
        <v>45</v>
      </c>
      <c r="M6" s="2" t="inlineStr">
        <is>
          <t>Overdue follow-up needed</t>
        </is>
      </c>
      <c r="N6" s="2">
        <f>IF(H6="Yes","Returned",IF(G6&lt;Control!$B$3,"Overdue","Current"))</f>
        <v/>
      </c>
      <c r="O6" s="2">
        <f>IF(H6="No",MAX(0,Control!$B$3-G6),0)</f>
        <v/>
      </c>
      <c r="P6" s="2">
        <f>IF(OR(K6="Damaged",ISNUMBER(SEARCH("follow-up",M6)),ISNUMBER(SEARCH("loose",M6)),ISNUMBER(SEARCH("split",M6))),"Yes","No")</f>
        <v/>
      </c>
    </row>
    <row r="7">
      <c r="A7" s="2" t="inlineStr">
        <is>
          <t>LOAN-003</t>
        </is>
      </c>
      <c r="B7" s="2" t="inlineStr">
        <is>
          <t>Rode Microphone</t>
        </is>
      </c>
      <c r="C7" s="2" t="inlineStr">
        <is>
          <t>Audio</t>
        </is>
      </c>
      <c r="D7" s="2" t="inlineStr">
        <is>
          <t>Amelia Chen</t>
        </is>
      </c>
      <c r="E7" s="2" t="n">
        <v>12</v>
      </c>
      <c r="F7" s="4" t="n">
        <v>46176</v>
      </c>
      <c r="G7" s="4" t="n">
        <v>46183</v>
      </c>
      <c r="H7" s="2" t="inlineStr">
        <is>
          <t>Yes</t>
        </is>
      </c>
      <c r="I7" s="4" t="n">
        <v>46181</v>
      </c>
      <c r="J7" s="2" t="inlineStr">
        <is>
          <t>Good</t>
        </is>
      </c>
      <c r="K7" s="2" t="inlineStr">
        <is>
          <t>Good</t>
        </is>
      </c>
      <c r="L7" s="5" t="n">
        <v>120</v>
      </c>
      <c r="M7" s="2" t="inlineStr">
        <is>
          <t>Returned early</t>
        </is>
      </c>
      <c r="N7" s="2">
        <f>IF(H7="Yes","Returned",IF(G7&lt;Control!$B$3,"Overdue","Current"))</f>
        <v/>
      </c>
      <c r="O7" s="2">
        <f>IF(H7="No",MAX(0,Control!$B$3-G7),0)</f>
        <v/>
      </c>
      <c r="P7" s="2">
        <f>IF(OR(K7="Damaged",ISNUMBER(SEARCH("follow-up",M7)),ISNUMBER(SEARCH("loose",M7)),ISNUMBER(SEARCH("split",M7))),"Yes","No")</f>
        <v/>
      </c>
    </row>
    <row r="8">
      <c r="A8" s="2" t="inlineStr">
        <is>
          <t>LOAN-004</t>
        </is>
      </c>
      <c r="B8" s="2" t="inlineStr">
        <is>
          <t>Tripod</t>
        </is>
      </c>
      <c r="C8" s="2" t="inlineStr">
        <is>
          <t>Camera</t>
        </is>
      </c>
      <c r="D8" s="2" t="inlineStr">
        <is>
          <t>Lucas Brown</t>
        </is>
      </c>
      <c r="E8" s="2" t="n">
        <v>10</v>
      </c>
      <c r="F8" s="4" t="n">
        <v>46176</v>
      </c>
      <c r="G8" s="4" t="n">
        <v>46180</v>
      </c>
      <c r="H8" s="2" t="inlineStr">
        <is>
          <t>No</t>
        </is>
      </c>
      <c r="I8" s="2" t="n"/>
      <c r="J8" s="2" t="inlineStr">
        <is>
          <t>Fair</t>
        </is>
      </c>
      <c r="K8" s="2" t="n"/>
      <c r="L8" s="5" t="n">
        <v>95</v>
      </c>
      <c r="M8" s="2" t="inlineStr">
        <is>
          <t>One foot loose</t>
        </is>
      </c>
      <c r="N8" s="2">
        <f>IF(H8="Yes","Returned",IF(G8&lt;Control!$B$3,"Overdue","Current"))</f>
        <v/>
      </c>
      <c r="O8" s="2">
        <f>IF(H8="No",MAX(0,Control!$B$3-G8),0)</f>
        <v/>
      </c>
      <c r="P8" s="2">
        <f>IF(OR(K8="Damaged",ISNUMBER(SEARCH("follow-up",M8)),ISNUMBER(SEARCH("loose",M8)),ISNUMBER(SEARCH("split",M8))),"Yes","No")</f>
        <v/>
      </c>
    </row>
    <row r="9">
      <c r="A9" s="2" t="inlineStr">
        <is>
          <t>LOAN-005</t>
        </is>
      </c>
      <c r="B9" s="2" t="inlineStr">
        <is>
          <t>HDMI Adapter</t>
        </is>
      </c>
      <c r="C9" s="2" t="inlineStr">
        <is>
          <t>Adapter</t>
        </is>
      </c>
      <c r="D9" s="2" t="inlineStr">
        <is>
          <t>Olivia Wilson</t>
        </is>
      </c>
      <c r="E9" s="2" t="n">
        <v>12</v>
      </c>
      <c r="F9" s="4" t="n">
        <v>46177</v>
      </c>
      <c r="G9" s="4" t="n">
        <v>46184</v>
      </c>
      <c r="H9" s="2" t="inlineStr">
        <is>
          <t>Yes</t>
        </is>
      </c>
      <c r="I9" s="4" t="n">
        <v>46184</v>
      </c>
      <c r="J9" s="2" t="inlineStr">
        <is>
          <t>Good</t>
        </is>
      </c>
      <c r="K9" s="2" t="inlineStr">
        <is>
          <t>Good</t>
        </is>
      </c>
      <c r="L9" s="5" t="n">
        <v>25</v>
      </c>
      <c r="M9" s="2" t="inlineStr"/>
      <c r="N9" s="2">
        <f>IF(H9="Yes","Returned",IF(G9&lt;Control!$B$3,"Overdue","Current"))</f>
        <v/>
      </c>
      <c r="O9" s="2">
        <f>IF(H9="No",MAX(0,Control!$B$3-G9),0)</f>
        <v/>
      </c>
      <c r="P9" s="2">
        <f>IF(OR(K9="Damaged",ISNUMBER(SEARCH("follow-up",M9)),ISNUMBER(SEARCH("loose",M9)),ISNUMBER(SEARCH("split",M9))),"Yes","No")</f>
        <v/>
      </c>
    </row>
    <row r="10">
      <c r="A10" s="2" t="inlineStr">
        <is>
          <t>LOAN-006</t>
        </is>
      </c>
      <c r="B10" s="2" t="inlineStr">
        <is>
          <t>Mac Keyboard</t>
        </is>
      </c>
      <c r="C10" s="2" t="inlineStr">
        <is>
          <t>Keyboard</t>
        </is>
      </c>
      <c r="D10" s="2" t="inlineStr">
        <is>
          <t>Ethan Taylor</t>
        </is>
      </c>
      <c r="E10" s="2" t="n">
        <v>11</v>
      </c>
      <c r="F10" s="4" t="n">
        <v>46177</v>
      </c>
      <c r="G10" s="4" t="n">
        <v>46185</v>
      </c>
      <c r="H10" s="2" t="inlineStr">
        <is>
          <t>No</t>
        </is>
      </c>
      <c r="I10" s="2" t="n"/>
      <c r="J10" s="2" t="inlineStr">
        <is>
          <t>Good</t>
        </is>
      </c>
      <c r="K10" s="2" t="n"/>
      <c r="L10" s="5" t="n">
        <v>140</v>
      </c>
      <c r="M10" s="2" t="inlineStr">
        <is>
          <t>For media room</t>
        </is>
      </c>
      <c r="N10" s="2">
        <f>IF(H10="Yes","Returned",IF(G10&lt;Control!$B$3,"Overdue","Current"))</f>
        <v/>
      </c>
      <c r="O10" s="2">
        <f>IF(H10="No",MAX(0,Control!$B$3-G10),0)</f>
        <v/>
      </c>
      <c r="P10" s="2">
        <f>IF(OR(K10="Damaged",ISNUMBER(SEARCH("follow-up",M10)),ISNUMBER(SEARCH("loose",M10)),ISNUMBER(SEARCH("split",M10))),"Yes","No")</f>
        <v/>
      </c>
    </row>
    <row r="11">
      <c r="A11" s="2" t="inlineStr">
        <is>
          <t>LOAN-007</t>
        </is>
      </c>
      <c r="B11" s="2" t="inlineStr">
        <is>
          <t>Webcam</t>
        </is>
      </c>
      <c r="C11" s="2" t="inlineStr">
        <is>
          <t>Camera</t>
        </is>
      </c>
      <c r="D11" s="2" t="inlineStr">
        <is>
          <t>Charlotte Davis</t>
        </is>
      </c>
      <c r="E11" s="2" t="n">
        <v>12</v>
      </c>
      <c r="F11" s="4" t="n">
        <v>46178</v>
      </c>
      <c r="G11" s="4" t="n">
        <v>46185</v>
      </c>
      <c r="H11" s="2" t="inlineStr">
        <is>
          <t>No</t>
        </is>
      </c>
      <c r="I11" s="2" t="n"/>
      <c r="J11" s="2" t="inlineStr">
        <is>
          <t>Good</t>
        </is>
      </c>
      <c r="K11" s="2" t="n"/>
      <c r="L11" s="5" t="n">
        <v>95</v>
      </c>
      <c r="M11" s="2" t="inlineStr"/>
      <c r="N11" s="2">
        <f>IF(H11="Yes","Returned",IF(G11&lt;Control!$B$3,"Overdue","Current"))</f>
        <v/>
      </c>
      <c r="O11" s="2">
        <f>IF(H11="No",MAX(0,Control!$B$3-G11),0)</f>
        <v/>
      </c>
      <c r="P11" s="2">
        <f>IF(OR(K11="Damaged",ISNUMBER(SEARCH("follow-up",M11)),ISNUMBER(SEARCH("loose",M11)),ISNUMBER(SEARCH("split",M11))),"Yes","No")</f>
        <v/>
      </c>
    </row>
    <row r="12">
      <c r="A12" s="2" t="inlineStr">
        <is>
          <t>LOAN-008</t>
        </is>
      </c>
      <c r="B12" s="2" t="inlineStr">
        <is>
          <t>Lightning Cable</t>
        </is>
      </c>
      <c r="C12" s="2" t="inlineStr">
        <is>
          <t>Cable</t>
        </is>
      </c>
      <c r="D12" s="2" t="inlineStr">
        <is>
          <t>Jack Martin</t>
        </is>
      </c>
      <c r="E12" s="2" t="n">
        <v>9</v>
      </c>
      <c r="F12" s="4" t="n">
        <v>46178</v>
      </c>
      <c r="G12" s="4" t="n">
        <v>46179</v>
      </c>
      <c r="H12" s="2" t="inlineStr">
        <is>
          <t>Yes</t>
        </is>
      </c>
      <c r="I12" s="4" t="n">
        <v>46182</v>
      </c>
      <c r="J12" s="2" t="inlineStr">
        <is>
          <t>Good</t>
        </is>
      </c>
      <c r="K12" s="2" t="inlineStr">
        <is>
          <t>Damaged</t>
        </is>
      </c>
      <c r="L12" s="5" t="n">
        <v>19</v>
      </c>
      <c r="M12" s="2" t="inlineStr">
        <is>
          <t>Outer cover split</t>
        </is>
      </c>
      <c r="N12" s="2">
        <f>IF(H12="Yes","Returned",IF(G12&lt;Control!$B$3,"Overdue","Current"))</f>
        <v/>
      </c>
      <c r="O12" s="2">
        <f>IF(H12="No",MAX(0,Control!$B$3-G12),0)</f>
        <v/>
      </c>
      <c r="P12" s="2">
        <f>IF(OR(K12="Damaged",ISNUMBER(SEARCH("follow-up",M12)),ISNUMBER(SEARCH("loose",M12)),ISNUMBER(SEARCH("split",M12))),"Yes","No")</f>
        <v/>
      </c>
    </row>
    <row r="13">
      <c r="A13" s="2" t="inlineStr">
        <is>
          <t>LOAN-009</t>
        </is>
      </c>
      <c r="B13" s="2" t="inlineStr">
        <is>
          <t>Laptop Stand</t>
        </is>
      </c>
      <c r="C13" s="2" t="inlineStr">
        <is>
          <t>Accessory</t>
        </is>
      </c>
      <c r="D13" s="2" t="inlineStr">
        <is>
          <t>Ava Thompson</t>
        </is>
      </c>
      <c r="E13" s="2" t="n">
        <v>12</v>
      </c>
      <c r="F13" s="4" t="n">
        <v>46179</v>
      </c>
      <c r="G13" s="4" t="n">
        <v>46186</v>
      </c>
      <c r="H13" s="2" t="inlineStr">
        <is>
          <t>No</t>
        </is>
      </c>
      <c r="I13" s="2" t="n"/>
      <c r="J13" s="2" t="inlineStr">
        <is>
          <t>Good</t>
        </is>
      </c>
      <c r="K13" s="2" t="n"/>
      <c r="L13" s="5" t="n">
        <v>65</v>
      </c>
      <c r="M13" s="2" t="inlineStr"/>
      <c r="N13" s="2">
        <f>IF(H13="Yes","Returned",IF(G13&lt;Control!$B$3,"Overdue","Current"))</f>
        <v/>
      </c>
      <c r="O13" s="2">
        <f>IF(H13="No",MAX(0,Control!$B$3-G13),0)</f>
        <v/>
      </c>
      <c r="P13" s="2">
        <f>IF(OR(K13="Damaged",ISNUMBER(SEARCH("follow-up",M13)),ISNUMBER(SEARCH("loose",M13)),ISNUMBER(SEARCH("split",M13))),"Yes","No")</f>
        <v/>
      </c>
    </row>
    <row r="14">
      <c r="A14" s="2" t="inlineStr">
        <is>
          <t>LOAN-010</t>
        </is>
      </c>
      <c r="B14" s="2" t="inlineStr">
        <is>
          <t>Portable Speaker</t>
        </is>
      </c>
      <c r="C14" s="2" t="inlineStr">
        <is>
          <t>Audio</t>
        </is>
      </c>
      <c r="D14" s="2" t="inlineStr">
        <is>
          <t>William Nguyen</t>
        </is>
      </c>
      <c r="E14" s="2" t="n">
        <v>10</v>
      </c>
      <c r="F14" s="4" t="n">
        <v>46179</v>
      </c>
      <c r="G14" s="4" t="n">
        <v>46182</v>
      </c>
      <c r="H14" s="2" t="inlineStr">
        <is>
          <t>Yes</t>
        </is>
      </c>
      <c r="I14" s="4" t="n">
        <v>46182</v>
      </c>
      <c r="J14" s="2" t="inlineStr">
        <is>
          <t>Fair</t>
        </is>
      </c>
      <c r="K14" s="2" t="inlineStr">
        <is>
          <t>Fair</t>
        </is>
      </c>
      <c r="L14" s="5" t="n">
        <v>70</v>
      </c>
      <c r="M14" s="2" t="inlineStr"/>
      <c r="N14" s="2">
        <f>IF(H14="Yes","Returned",IF(G14&lt;Control!$B$3,"Overdue","Current"))</f>
        <v/>
      </c>
      <c r="O14" s="2">
        <f>IF(H14="No",MAX(0,Control!$B$3-G14),0)</f>
        <v/>
      </c>
      <c r="P14" s="2">
        <f>IF(OR(K14="Damaged",ISNUMBER(SEARCH("follow-up",M14)),ISNUMBER(SEARCH("loose",M14)),ISNUMBER(SEARCH("split",M14))),"Yes","No")</f>
        <v/>
      </c>
    </row>
    <row r="15">
      <c r="A15" s="2" t="inlineStr">
        <is>
          <t>LOAN-011</t>
        </is>
      </c>
      <c r="B15" s="2" t="inlineStr">
        <is>
          <t>SD Card Reader</t>
        </is>
      </c>
      <c r="C15" s="2" t="inlineStr">
        <is>
          <t>Adapter</t>
        </is>
      </c>
      <c r="D15" s="2" t="inlineStr">
        <is>
          <t>Sophia Patel</t>
        </is>
      </c>
      <c r="E15" s="2" t="n">
        <v>12</v>
      </c>
      <c r="F15" s="4" t="n">
        <v>46180</v>
      </c>
      <c r="G15" s="4" t="n">
        <v>46187</v>
      </c>
      <c r="H15" s="2" t="inlineStr">
        <is>
          <t>No</t>
        </is>
      </c>
      <c r="I15" s="2" t="n"/>
      <c r="J15" s="2" t="inlineStr">
        <is>
          <t>Good</t>
        </is>
      </c>
      <c r="K15" s="2" t="n"/>
      <c r="L15" s="5" t="n">
        <v>35</v>
      </c>
      <c r="M15" s="2" t="inlineStr"/>
      <c r="N15" s="2">
        <f>IF(H15="Yes","Returned",IF(G15&lt;Control!$B$3,"Overdue","Current"))</f>
        <v/>
      </c>
      <c r="O15" s="2">
        <f>IF(H15="No",MAX(0,Control!$B$3-G15),0)</f>
        <v/>
      </c>
      <c r="P15" s="2">
        <f>IF(OR(K15="Damaged",ISNUMBER(SEARCH("follow-up",M15)),ISNUMBER(SEARCH("loose",M15)),ISNUMBER(SEARCH("split",M15))),"Yes","No")</f>
        <v/>
      </c>
    </row>
    <row r="16">
      <c r="A16" s="2" t="inlineStr">
        <is>
          <t>LOAN-012</t>
        </is>
      </c>
      <c r="B16" s="2" t="inlineStr">
        <is>
          <t>Drawing Tablet</t>
        </is>
      </c>
      <c r="C16" s="2" t="inlineStr">
        <is>
          <t>Tablet</t>
        </is>
      </c>
      <c r="D16" s="2" t="inlineStr">
        <is>
          <t>James Anderson</t>
        </is>
      </c>
      <c r="E16" s="2" t="n">
        <v>11</v>
      </c>
      <c r="F16" s="4" t="n">
        <v>46180</v>
      </c>
      <c r="G16" s="4" t="n">
        <v>46187</v>
      </c>
      <c r="H16" s="2" t="inlineStr">
        <is>
          <t>No</t>
        </is>
      </c>
      <c r="I16" s="2" t="n"/>
      <c r="J16" s="2" t="inlineStr">
        <is>
          <t>Good</t>
        </is>
      </c>
      <c r="K16" s="2" t="n"/>
      <c r="L16" s="5" t="n">
        <v>210</v>
      </c>
      <c r="M16" s="2" t="inlineStr">
        <is>
          <t>Design task</t>
        </is>
      </c>
      <c r="N16" s="2">
        <f>IF(H16="Yes","Returned",IF(G16&lt;Control!$B$3,"Overdue","Current"))</f>
        <v/>
      </c>
      <c r="O16" s="2">
        <f>IF(H16="No",MAX(0,Control!$B$3-G16),0)</f>
        <v/>
      </c>
      <c r="P16" s="2">
        <f>IF(OR(K16="Damaged",ISNUMBER(SEARCH("follow-up",M16)),ISNUMBER(SEARCH("loose",M16)),ISNUMBER(SEARCH("split",M16))),"Yes","No")</f>
        <v/>
      </c>
    </row>
  </sheetData>
  <mergeCells count="2">
    <mergeCell ref="A2:H2"/>
    <mergeCell ref="A1:H1"/>
  </mergeCells>
  <conditionalFormatting sqref="A5:P16">
    <cfRule type="expression" priority="1" dxfId="0">
      <formula>$N5="Overdue"</formula>
    </cfRule>
    <cfRule type="expression" priority="2" dxfId="1">
      <formula>$N5="Returned"</formula>
    </cfRule>
  </conditionalFormatting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Current Loans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Query view: Returned = No, sorted by due date.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BorrowerName</t>
        </is>
      </c>
      <c r="D4" s="3" t="inlineStr">
        <is>
          <t>YearLevel</t>
        </is>
      </c>
      <c r="E4" s="3" t="inlineStr">
        <is>
          <t>DueDate</t>
        </is>
      </c>
      <c r="F4" s="3" t="inlineStr">
        <is>
          <t>Status</t>
        </is>
      </c>
      <c r="G4" s="3" t="inlineStr">
        <is>
          <t>DaysOverdue</t>
        </is>
      </c>
      <c r="H4" s="3" t="inlineStr">
        <is>
          <t>Notes</t>
        </is>
      </c>
    </row>
    <row r="5">
      <c r="A5" s="2" t="inlineStr">
        <is>
          <t>LOAN-001</t>
        </is>
      </c>
      <c r="B5" s="2" t="inlineStr">
        <is>
          <t>Canon DSLR Camera</t>
        </is>
      </c>
      <c r="C5" s="2" t="inlineStr">
        <is>
          <t>Mia Harper</t>
        </is>
      </c>
      <c r="D5" s="2" t="n">
        <v>12</v>
      </c>
      <c r="E5" s="4" t="n">
        <v>46182</v>
      </c>
      <c r="F5" s="2" t="inlineStr">
        <is>
          <t>Current</t>
        </is>
      </c>
      <c r="G5" s="2" t="n">
        <v>0</v>
      </c>
      <c r="H5" s="2" t="inlineStr">
        <is>
          <t>Photography project</t>
        </is>
      </c>
    </row>
    <row r="6">
      <c r="A6" s="2" t="inlineStr">
        <is>
          <t>LOAN-002</t>
        </is>
      </c>
      <c r="B6" s="2" t="inlineStr">
        <is>
          <t>USB-C Charger</t>
        </is>
      </c>
      <c r="C6" s="2" t="inlineStr">
        <is>
          <t>Noah Singh</t>
        </is>
      </c>
      <c r="D6" s="2" t="n">
        <v>11</v>
      </c>
      <c r="E6" s="4" t="n">
        <v>46178</v>
      </c>
      <c r="F6" s="2" t="inlineStr">
        <is>
          <t>Overdue</t>
        </is>
      </c>
      <c r="G6" s="2" t="n">
        <v>3</v>
      </c>
      <c r="H6" s="2" t="inlineStr">
        <is>
          <t>Overdue follow-up needed</t>
        </is>
      </c>
    </row>
    <row r="7">
      <c r="A7" s="2" t="inlineStr">
        <is>
          <t>LOAN-004</t>
        </is>
      </c>
      <c r="B7" s="2" t="inlineStr">
        <is>
          <t>Tripod</t>
        </is>
      </c>
      <c r="C7" s="2" t="inlineStr">
        <is>
          <t>Lucas Brown</t>
        </is>
      </c>
      <c r="D7" s="2" t="n">
        <v>10</v>
      </c>
      <c r="E7" s="4" t="n">
        <v>46180</v>
      </c>
      <c r="F7" s="2" t="inlineStr">
        <is>
          <t>Overdue</t>
        </is>
      </c>
      <c r="G7" s="2" t="n">
        <v>1</v>
      </c>
      <c r="H7" s="2" t="inlineStr">
        <is>
          <t>One foot loose</t>
        </is>
      </c>
    </row>
    <row r="8">
      <c r="A8" s="2" t="inlineStr">
        <is>
          <t>LOAN-006</t>
        </is>
      </c>
      <c r="B8" s="2" t="inlineStr">
        <is>
          <t>Mac Keyboard</t>
        </is>
      </c>
      <c r="C8" s="2" t="inlineStr">
        <is>
          <t>Ethan Taylor</t>
        </is>
      </c>
      <c r="D8" s="2" t="n">
        <v>11</v>
      </c>
      <c r="E8" s="4" t="n">
        <v>46185</v>
      </c>
      <c r="F8" s="2" t="inlineStr">
        <is>
          <t>Current</t>
        </is>
      </c>
      <c r="G8" s="2" t="n">
        <v>0</v>
      </c>
      <c r="H8" s="2" t="inlineStr">
        <is>
          <t>For media room</t>
        </is>
      </c>
    </row>
    <row r="9">
      <c r="A9" s="2" t="inlineStr">
        <is>
          <t>LOAN-007</t>
        </is>
      </c>
      <c r="B9" s="2" t="inlineStr">
        <is>
          <t>Webcam</t>
        </is>
      </c>
      <c r="C9" s="2" t="inlineStr">
        <is>
          <t>Charlotte Davis</t>
        </is>
      </c>
      <c r="D9" s="2" t="n">
        <v>12</v>
      </c>
      <c r="E9" s="4" t="n">
        <v>46185</v>
      </c>
      <c r="F9" s="2" t="inlineStr">
        <is>
          <t>Current</t>
        </is>
      </c>
      <c r="G9" s="2" t="n">
        <v>0</v>
      </c>
      <c r="H9" s="2" t="inlineStr"/>
    </row>
    <row r="10">
      <c r="A10" s="2" t="inlineStr">
        <is>
          <t>LOAN-009</t>
        </is>
      </c>
      <c r="B10" s="2" t="inlineStr">
        <is>
          <t>Laptop Stand</t>
        </is>
      </c>
      <c r="C10" s="2" t="inlineStr">
        <is>
          <t>Ava Thompson</t>
        </is>
      </c>
      <c r="D10" s="2" t="n">
        <v>12</v>
      </c>
      <c r="E10" s="4" t="n">
        <v>46186</v>
      </c>
      <c r="F10" s="2" t="inlineStr">
        <is>
          <t>Current</t>
        </is>
      </c>
      <c r="G10" s="2" t="n">
        <v>0</v>
      </c>
      <c r="H10" s="2" t="inlineStr"/>
    </row>
    <row r="11">
      <c r="A11" s="2" t="inlineStr">
        <is>
          <t>LOAN-011</t>
        </is>
      </c>
      <c r="B11" s="2" t="inlineStr">
        <is>
          <t>SD Card Reader</t>
        </is>
      </c>
      <c r="C11" s="2" t="inlineStr">
        <is>
          <t>Sophia Patel</t>
        </is>
      </c>
      <c r="D11" s="2" t="n">
        <v>12</v>
      </c>
      <c r="E11" s="4" t="n">
        <v>46187</v>
      </c>
      <c r="F11" s="2" t="inlineStr">
        <is>
          <t>Current</t>
        </is>
      </c>
      <c r="G11" s="2" t="n">
        <v>0</v>
      </c>
      <c r="H11" s="2" t="inlineStr"/>
    </row>
    <row r="12">
      <c r="A12" s="2" t="inlineStr">
        <is>
          <t>LOAN-012</t>
        </is>
      </c>
      <c r="B12" s="2" t="inlineStr">
        <is>
          <t>Drawing Tablet</t>
        </is>
      </c>
      <c r="C12" s="2" t="inlineStr">
        <is>
          <t>James Anderson</t>
        </is>
      </c>
      <c r="D12" s="2" t="n">
        <v>11</v>
      </c>
      <c r="E12" s="4" t="n">
        <v>46187</v>
      </c>
      <c r="F12" s="2" t="inlineStr">
        <is>
          <t>Current</t>
        </is>
      </c>
      <c r="G12" s="2" t="n">
        <v>0</v>
      </c>
      <c r="H12" s="2" t="inlineStr">
        <is>
          <t>Design task</t>
        </is>
      </c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Overdue Loans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Query view: Returned = No and due before the as-at date.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BorrowerName</t>
        </is>
      </c>
      <c r="D4" s="3" t="inlineStr">
        <is>
          <t>YearLevel</t>
        </is>
      </c>
      <c r="E4" s="3" t="inlineStr">
        <is>
          <t>DueDate</t>
        </is>
      </c>
      <c r="F4" s="3" t="inlineStr">
        <is>
          <t>DaysOverdue</t>
        </is>
      </c>
      <c r="G4" s="3" t="inlineStr">
        <is>
          <t>Notes</t>
        </is>
      </c>
      <c r="H4" s="2" t="n"/>
    </row>
    <row r="5">
      <c r="A5" s="2" t="inlineStr">
        <is>
          <t>LOAN-002</t>
        </is>
      </c>
      <c r="B5" s="2" t="inlineStr">
        <is>
          <t>USB-C Charger</t>
        </is>
      </c>
      <c r="C5" s="2" t="inlineStr">
        <is>
          <t>Noah Singh</t>
        </is>
      </c>
      <c r="D5" s="2" t="n">
        <v>11</v>
      </c>
      <c r="E5" s="4" t="n">
        <v>46178</v>
      </c>
      <c r="F5" s="2" t="n">
        <v>3</v>
      </c>
      <c r="G5" s="2" t="inlineStr">
        <is>
          <t>Overdue follow-up needed</t>
        </is>
      </c>
      <c r="H5" s="2" t="n"/>
    </row>
    <row r="6">
      <c r="A6" s="2" t="inlineStr">
        <is>
          <t>LOAN-004</t>
        </is>
      </c>
      <c r="B6" s="2" t="inlineStr">
        <is>
          <t>Tripod</t>
        </is>
      </c>
      <c r="C6" s="2" t="inlineStr">
        <is>
          <t>Lucas Brown</t>
        </is>
      </c>
      <c r="D6" s="2" t="n">
        <v>10</v>
      </c>
      <c r="E6" s="4" t="n">
        <v>46180</v>
      </c>
      <c r="F6" s="2" t="n">
        <v>1</v>
      </c>
      <c r="G6" s="2" t="inlineStr">
        <is>
          <t>One foot loose</t>
        </is>
      </c>
      <c r="H6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Year 12 Loans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Query view: YearLevel = 12.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BorrowerName</t>
        </is>
      </c>
      <c r="D4" s="3" t="inlineStr">
        <is>
          <t>DueDate</t>
        </is>
      </c>
      <c r="E4" s="3" t="inlineStr">
        <is>
          <t>Returned</t>
        </is>
      </c>
      <c r="F4" s="3" t="inlineStr">
        <is>
          <t>Status</t>
        </is>
      </c>
      <c r="G4" s="3" t="inlineStr">
        <is>
          <t>Notes</t>
        </is>
      </c>
      <c r="H4" s="2" t="n"/>
    </row>
    <row r="5">
      <c r="A5" s="2" t="inlineStr">
        <is>
          <t>LOAN-001</t>
        </is>
      </c>
      <c r="B5" s="2" t="inlineStr">
        <is>
          <t>Canon DSLR Camera</t>
        </is>
      </c>
      <c r="C5" s="2" t="inlineStr">
        <is>
          <t>Mia Harper</t>
        </is>
      </c>
      <c r="D5" s="4" t="n">
        <v>46182</v>
      </c>
      <c r="E5" s="2" t="inlineStr">
        <is>
          <t>No</t>
        </is>
      </c>
      <c r="F5" s="2" t="inlineStr">
        <is>
          <t>Current</t>
        </is>
      </c>
      <c r="G5" s="2" t="inlineStr">
        <is>
          <t>Photography project</t>
        </is>
      </c>
      <c r="H5" s="2" t="n"/>
    </row>
    <row r="6">
      <c r="A6" s="2" t="inlineStr">
        <is>
          <t>LOAN-003</t>
        </is>
      </c>
      <c r="B6" s="2" t="inlineStr">
        <is>
          <t>Rode Microphone</t>
        </is>
      </c>
      <c r="C6" s="2" t="inlineStr">
        <is>
          <t>Amelia Chen</t>
        </is>
      </c>
      <c r="D6" s="4" t="n">
        <v>46183</v>
      </c>
      <c r="E6" s="2" t="inlineStr">
        <is>
          <t>Yes</t>
        </is>
      </c>
      <c r="F6" s="2" t="inlineStr">
        <is>
          <t>Returned</t>
        </is>
      </c>
      <c r="G6" s="2" t="inlineStr">
        <is>
          <t>Returned early</t>
        </is>
      </c>
      <c r="H6" s="2" t="n"/>
    </row>
    <row r="7">
      <c r="A7" s="2" t="inlineStr">
        <is>
          <t>LOAN-005</t>
        </is>
      </c>
      <c r="B7" s="2" t="inlineStr">
        <is>
          <t>HDMI Adapter</t>
        </is>
      </c>
      <c r="C7" s="2" t="inlineStr">
        <is>
          <t>Olivia Wilson</t>
        </is>
      </c>
      <c r="D7" s="4" t="n">
        <v>46184</v>
      </c>
      <c r="E7" s="2" t="inlineStr">
        <is>
          <t>Yes</t>
        </is>
      </c>
      <c r="F7" s="2" t="inlineStr">
        <is>
          <t>Returned</t>
        </is>
      </c>
      <c r="G7" s="2" t="inlineStr"/>
      <c r="H7" s="2" t="n"/>
    </row>
    <row r="8">
      <c r="A8" s="2" t="inlineStr">
        <is>
          <t>LOAN-007</t>
        </is>
      </c>
      <c r="B8" s="2" t="inlineStr">
        <is>
          <t>Webcam</t>
        </is>
      </c>
      <c r="C8" s="2" t="inlineStr">
        <is>
          <t>Charlotte Davis</t>
        </is>
      </c>
      <c r="D8" s="4" t="n">
        <v>46185</v>
      </c>
      <c r="E8" s="2" t="inlineStr">
        <is>
          <t>No</t>
        </is>
      </c>
      <c r="F8" s="2" t="inlineStr">
        <is>
          <t>Current</t>
        </is>
      </c>
      <c r="G8" s="2" t="inlineStr"/>
      <c r="H8" s="2" t="n"/>
    </row>
    <row r="9">
      <c r="A9" s="2" t="inlineStr">
        <is>
          <t>LOAN-009</t>
        </is>
      </c>
      <c r="B9" s="2" t="inlineStr">
        <is>
          <t>Laptop Stand</t>
        </is>
      </c>
      <c r="C9" s="2" t="inlineStr">
        <is>
          <t>Ava Thompson</t>
        </is>
      </c>
      <c r="D9" s="4" t="n">
        <v>46186</v>
      </c>
      <c r="E9" s="2" t="inlineStr">
        <is>
          <t>No</t>
        </is>
      </c>
      <c r="F9" s="2" t="inlineStr">
        <is>
          <t>Current</t>
        </is>
      </c>
      <c r="G9" s="2" t="inlineStr"/>
      <c r="H9" s="2" t="n"/>
    </row>
    <row r="10">
      <c r="A10" s="2" t="inlineStr">
        <is>
          <t>LOAN-011</t>
        </is>
      </c>
      <c r="B10" s="2" t="inlineStr">
        <is>
          <t>SD Card Reader</t>
        </is>
      </c>
      <c r="C10" s="2" t="inlineStr">
        <is>
          <t>Sophia Patel</t>
        </is>
      </c>
      <c r="D10" s="4" t="n">
        <v>46187</v>
      </c>
      <c r="E10" s="2" t="inlineStr">
        <is>
          <t>No</t>
        </is>
      </c>
      <c r="F10" s="2" t="inlineStr">
        <is>
          <t>Current</t>
        </is>
      </c>
      <c r="G10" s="2" t="inlineStr"/>
      <c r="H10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Damaged or Follow Up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Query view: damaged condition or notes requiring action.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BorrowerName</t>
        </is>
      </c>
      <c r="D4" s="3" t="inlineStr">
        <is>
          <t>ConditionOut</t>
        </is>
      </c>
      <c r="E4" s="3" t="inlineStr">
        <is>
          <t>ConditionIn</t>
        </is>
      </c>
      <c r="F4" s="3" t="inlineStr">
        <is>
          <t>ReplacementCost</t>
        </is>
      </c>
      <c r="G4" s="3" t="inlineStr">
        <is>
          <t>Notes</t>
        </is>
      </c>
      <c r="H4" s="2" t="n"/>
    </row>
    <row r="5">
      <c r="A5" s="2" t="inlineStr">
        <is>
          <t>LOAN-002</t>
        </is>
      </c>
      <c r="B5" s="2" t="inlineStr">
        <is>
          <t>USB-C Charger</t>
        </is>
      </c>
      <c r="C5" s="2" t="inlineStr">
        <is>
          <t>Noah Singh</t>
        </is>
      </c>
      <c r="D5" s="2" t="inlineStr">
        <is>
          <t>Good</t>
        </is>
      </c>
      <c r="E5" s="2" t="n"/>
      <c r="F5" s="5" t="n">
        <v>45</v>
      </c>
      <c r="G5" s="2" t="inlineStr">
        <is>
          <t>Overdue follow-up needed</t>
        </is>
      </c>
      <c r="H5" s="2" t="n"/>
    </row>
    <row r="6">
      <c r="A6" s="2" t="inlineStr">
        <is>
          <t>LOAN-004</t>
        </is>
      </c>
      <c r="B6" s="2" t="inlineStr">
        <is>
          <t>Tripod</t>
        </is>
      </c>
      <c r="C6" s="2" t="inlineStr">
        <is>
          <t>Lucas Brown</t>
        </is>
      </c>
      <c r="D6" s="2" t="inlineStr">
        <is>
          <t>Fair</t>
        </is>
      </c>
      <c r="E6" s="2" t="n"/>
      <c r="F6" s="5" t="n">
        <v>95</v>
      </c>
      <c r="G6" s="2" t="inlineStr">
        <is>
          <t>One foot loose</t>
        </is>
      </c>
      <c r="H6" s="2" t="n"/>
    </row>
    <row r="7">
      <c r="A7" s="2" t="inlineStr">
        <is>
          <t>LOAN-008</t>
        </is>
      </c>
      <c r="B7" s="2" t="inlineStr">
        <is>
          <t>Lightning Cable</t>
        </is>
      </c>
      <c r="C7" s="2" t="inlineStr">
        <is>
          <t>Jack Martin</t>
        </is>
      </c>
      <c r="D7" s="2" t="inlineStr">
        <is>
          <t>Good</t>
        </is>
      </c>
      <c r="E7" s="2" t="inlineStr">
        <is>
          <t>Damaged</t>
        </is>
      </c>
      <c r="F7" s="5" t="n">
        <v>19</v>
      </c>
      <c r="G7" s="2" t="inlineStr">
        <is>
          <t>Outer cover split</t>
        </is>
      </c>
      <c r="H7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Weekly Loan Summary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Report view: grouped summary for staff.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Category</t>
        </is>
      </c>
      <c r="B4" s="3" t="inlineStr">
        <is>
          <t>Total Loans</t>
        </is>
      </c>
      <c r="C4" s="3" t="inlineStr">
        <is>
          <t>Current/Overdue</t>
        </is>
      </c>
      <c r="D4" s="3" t="inlineStr">
        <is>
          <t>Returned</t>
        </is>
      </c>
      <c r="E4" s="3" t="inlineStr">
        <is>
          <t>Replacement Value</t>
        </is>
      </c>
      <c r="F4" s="2" t="n"/>
      <c r="G4" s="2" t="n"/>
      <c r="H4" s="2" t="n"/>
    </row>
    <row r="5">
      <c r="A5" s="2" t="inlineStr">
        <is>
          <t>Accessory</t>
        </is>
      </c>
      <c r="B5" s="2" t="n">
        <v>1</v>
      </c>
      <c r="C5" s="2" t="n">
        <v>1</v>
      </c>
      <c r="D5" s="2" t="n">
        <v>0</v>
      </c>
      <c r="E5" s="5" t="n">
        <v>65</v>
      </c>
      <c r="F5" s="2" t="n"/>
      <c r="G5" s="2" t="n"/>
      <c r="H5" s="2" t="n"/>
    </row>
    <row r="6">
      <c r="A6" s="2" t="inlineStr">
        <is>
          <t>Adapter</t>
        </is>
      </c>
      <c r="B6" s="2" t="n">
        <v>2</v>
      </c>
      <c r="C6" s="2" t="n">
        <v>1</v>
      </c>
      <c r="D6" s="2" t="n">
        <v>1</v>
      </c>
      <c r="E6" s="5" t="n">
        <v>60</v>
      </c>
      <c r="F6" s="2" t="n"/>
      <c r="G6" s="2" t="n"/>
      <c r="H6" s="2" t="n"/>
    </row>
    <row r="7">
      <c r="A7" s="2" t="inlineStr">
        <is>
          <t>Audio</t>
        </is>
      </c>
      <c r="B7" s="2" t="n">
        <v>2</v>
      </c>
      <c r="C7" s="2" t="n">
        <v>0</v>
      </c>
      <c r="D7" s="2" t="n">
        <v>2</v>
      </c>
      <c r="E7" s="5" t="n">
        <v>190</v>
      </c>
      <c r="F7" s="2" t="n"/>
      <c r="G7" s="2" t="n"/>
      <c r="H7" s="2" t="n"/>
    </row>
    <row r="8">
      <c r="A8" s="2" t="inlineStr">
        <is>
          <t>Cable</t>
        </is>
      </c>
      <c r="B8" s="2" t="n">
        <v>1</v>
      </c>
      <c r="C8" s="2" t="n">
        <v>0</v>
      </c>
      <c r="D8" s="2" t="n">
        <v>1</v>
      </c>
      <c r="E8" s="5" t="n">
        <v>19</v>
      </c>
      <c r="F8" s="2" t="n"/>
      <c r="G8" s="2" t="n"/>
      <c r="H8" s="2" t="n"/>
    </row>
    <row r="9">
      <c r="A9" s="2" t="inlineStr">
        <is>
          <t>Camera</t>
        </is>
      </c>
      <c r="B9" s="2" t="n">
        <v>3</v>
      </c>
      <c r="C9" s="2" t="n">
        <v>3</v>
      </c>
      <c r="D9" s="2" t="n">
        <v>0</v>
      </c>
      <c r="E9" s="5" t="n">
        <v>1040</v>
      </c>
      <c r="F9" s="2" t="n"/>
      <c r="G9" s="2" t="n"/>
      <c r="H9" s="2" t="n"/>
    </row>
    <row r="10">
      <c r="A10" s="2" t="inlineStr">
        <is>
          <t>Charger</t>
        </is>
      </c>
      <c r="B10" s="2" t="n">
        <v>1</v>
      </c>
      <c r="C10" s="2" t="n">
        <v>1</v>
      </c>
      <c r="D10" s="2" t="n">
        <v>0</v>
      </c>
      <c r="E10" s="5" t="n">
        <v>45</v>
      </c>
      <c r="F10" s="2" t="n"/>
      <c r="G10" s="2" t="n"/>
      <c r="H10" s="2" t="n"/>
    </row>
    <row r="11">
      <c r="A11" s="2" t="inlineStr">
        <is>
          <t>Keyboard</t>
        </is>
      </c>
      <c r="B11" s="2" t="n">
        <v>1</v>
      </c>
      <c r="C11" s="2" t="n">
        <v>1</v>
      </c>
      <c r="D11" s="2" t="n">
        <v>0</v>
      </c>
      <c r="E11" s="5" t="n">
        <v>140</v>
      </c>
      <c r="F11" s="2" t="n"/>
      <c r="G11" s="2" t="n"/>
      <c r="H11" s="2" t="n"/>
    </row>
    <row r="12">
      <c r="A12" s="2" t="inlineStr">
        <is>
          <t>Tablet</t>
        </is>
      </c>
      <c r="B12" s="2" t="n">
        <v>1</v>
      </c>
      <c r="C12" s="2" t="n">
        <v>1</v>
      </c>
      <c r="D12" s="2" t="n">
        <v>0</v>
      </c>
      <c r="E12" s="5" t="n">
        <v>210</v>
      </c>
      <c r="F12" s="2" t="n"/>
      <c r="G12" s="2" t="n"/>
      <c r="H12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Replacement Cost Review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Report view: expensive or damaged/follow-up records.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Category</t>
        </is>
      </c>
      <c r="D4" s="3" t="inlineStr">
        <is>
          <t>BorrowerName</t>
        </is>
      </c>
      <c r="E4" s="3" t="inlineStr">
        <is>
          <t>ConditionIn</t>
        </is>
      </c>
      <c r="F4" s="3" t="inlineStr">
        <is>
          <t>ReplacementCost</t>
        </is>
      </c>
      <c r="G4" s="3" t="inlineStr">
        <is>
          <t>NeedsFollowUp</t>
        </is>
      </c>
      <c r="H4" s="3" t="inlineStr">
        <is>
          <t>Notes</t>
        </is>
      </c>
    </row>
    <row r="5">
      <c r="A5" s="2" t="inlineStr">
        <is>
          <t>LOAN-001</t>
        </is>
      </c>
      <c r="B5" s="2" t="inlineStr">
        <is>
          <t>Canon DSLR Camera</t>
        </is>
      </c>
      <c r="C5" s="2" t="inlineStr">
        <is>
          <t>Camera</t>
        </is>
      </c>
      <c r="D5" s="2" t="inlineStr">
        <is>
          <t>Mia Harper</t>
        </is>
      </c>
      <c r="E5" s="2" t="n"/>
      <c r="F5" s="5" t="n">
        <v>850</v>
      </c>
      <c r="G5" s="2" t="inlineStr">
        <is>
          <t>No</t>
        </is>
      </c>
      <c r="H5" s="2" t="inlineStr">
        <is>
          <t>Photography project</t>
        </is>
      </c>
    </row>
    <row r="6">
      <c r="A6" s="2" t="inlineStr">
        <is>
          <t>LOAN-002</t>
        </is>
      </c>
      <c r="B6" s="2" t="inlineStr">
        <is>
          <t>USB-C Charger</t>
        </is>
      </c>
      <c r="C6" s="2" t="inlineStr">
        <is>
          <t>Charger</t>
        </is>
      </c>
      <c r="D6" s="2" t="inlineStr">
        <is>
          <t>Noah Singh</t>
        </is>
      </c>
      <c r="E6" s="2" t="n"/>
      <c r="F6" s="5" t="n">
        <v>45</v>
      </c>
      <c r="G6" s="2" t="inlineStr">
        <is>
          <t>Yes</t>
        </is>
      </c>
      <c r="H6" s="2" t="inlineStr">
        <is>
          <t>Overdue follow-up needed</t>
        </is>
      </c>
    </row>
    <row r="7">
      <c r="A7" s="2" t="inlineStr">
        <is>
          <t>LOAN-003</t>
        </is>
      </c>
      <c r="B7" s="2" t="inlineStr">
        <is>
          <t>Rode Microphone</t>
        </is>
      </c>
      <c r="C7" s="2" t="inlineStr">
        <is>
          <t>Audio</t>
        </is>
      </c>
      <c r="D7" s="2" t="inlineStr">
        <is>
          <t>Amelia Chen</t>
        </is>
      </c>
      <c r="E7" s="2" t="inlineStr">
        <is>
          <t>Good</t>
        </is>
      </c>
      <c r="F7" s="5" t="n">
        <v>120</v>
      </c>
      <c r="G7" s="2" t="inlineStr">
        <is>
          <t>No</t>
        </is>
      </c>
      <c r="H7" s="2" t="inlineStr">
        <is>
          <t>Returned early</t>
        </is>
      </c>
    </row>
    <row r="8">
      <c r="A8" s="2" t="inlineStr">
        <is>
          <t>LOAN-004</t>
        </is>
      </c>
      <c r="B8" s="2" t="inlineStr">
        <is>
          <t>Tripod</t>
        </is>
      </c>
      <c r="C8" s="2" t="inlineStr">
        <is>
          <t>Camera</t>
        </is>
      </c>
      <c r="D8" s="2" t="inlineStr">
        <is>
          <t>Lucas Brown</t>
        </is>
      </c>
      <c r="E8" s="2" t="n"/>
      <c r="F8" s="5" t="n">
        <v>95</v>
      </c>
      <c r="G8" s="2" t="inlineStr">
        <is>
          <t>Yes</t>
        </is>
      </c>
      <c r="H8" s="2" t="inlineStr">
        <is>
          <t>One foot loose</t>
        </is>
      </c>
    </row>
    <row r="9">
      <c r="A9" s="2" t="inlineStr">
        <is>
          <t>LOAN-006</t>
        </is>
      </c>
      <c r="B9" s="2" t="inlineStr">
        <is>
          <t>Mac Keyboard</t>
        </is>
      </c>
      <c r="C9" s="2" t="inlineStr">
        <is>
          <t>Keyboard</t>
        </is>
      </c>
      <c r="D9" s="2" t="inlineStr">
        <is>
          <t>Ethan Taylor</t>
        </is>
      </c>
      <c r="E9" s="2" t="n"/>
      <c r="F9" s="5" t="n">
        <v>140</v>
      </c>
      <c r="G9" s="2" t="inlineStr">
        <is>
          <t>No</t>
        </is>
      </c>
      <c r="H9" s="2" t="inlineStr">
        <is>
          <t>For media room</t>
        </is>
      </c>
    </row>
    <row r="10">
      <c r="A10" s="2" t="inlineStr">
        <is>
          <t>LOAN-008</t>
        </is>
      </c>
      <c r="B10" s="2" t="inlineStr">
        <is>
          <t>Lightning Cable</t>
        </is>
      </c>
      <c r="C10" s="2" t="inlineStr">
        <is>
          <t>Cable</t>
        </is>
      </c>
      <c r="D10" s="2" t="inlineStr">
        <is>
          <t>Jack Martin</t>
        </is>
      </c>
      <c r="E10" s="2" t="inlineStr">
        <is>
          <t>Damaged</t>
        </is>
      </c>
      <c r="F10" s="5" t="n">
        <v>19</v>
      </c>
      <c r="G10" s="2" t="inlineStr">
        <is>
          <t>Yes</t>
        </is>
      </c>
      <c r="H10" s="2" t="inlineStr">
        <is>
          <t>Outer cover split</t>
        </is>
      </c>
    </row>
    <row r="11">
      <c r="A11" s="2" t="inlineStr">
        <is>
          <t>LOAN-012</t>
        </is>
      </c>
      <c r="B11" s="2" t="inlineStr">
        <is>
          <t>Drawing Tablet</t>
        </is>
      </c>
      <c r="C11" s="2" t="inlineStr">
        <is>
          <t>Tablet</t>
        </is>
      </c>
      <c r="D11" s="2" t="inlineStr">
        <is>
          <t>James Anderson</t>
        </is>
      </c>
      <c r="E11" s="2" t="n"/>
      <c r="F11" s="5" t="n">
        <v>210</v>
      </c>
      <c r="G11" s="2" t="inlineStr">
        <is>
          <t>No</t>
        </is>
      </c>
      <c r="H11" s="2" t="inlineStr">
        <is>
          <t>Design task</t>
        </is>
      </c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2026-06-04T03:28:22Z</dcterms:created>
  <dcterms:modified xmlns:dcterms="http://purl.org/dc/terms/" xmlns:xsi="http://www.w3.org/2001/XMLSchema-instance" xsi:type="dcterms:W3CDTF">2026-06-04T03:28:23Z</dcterms:modified>
</cp:coreProperties>
</file>